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lance Sheet" sheetId="1" state="visible" r:id="rId2"/>
    <sheet name="Exampl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<sst xmlns="http://schemas.openxmlformats.org/spreadsheetml/2006/main" count="141" uniqueCount="57">
  <si>
    <t xml:space="preserve">Balance Sheet</t>
  </si>
  <si>
    <t xml:space="preserve">Assets</t>
  </si>
  <si>
    <t xml:space="preserve">Amount</t>
  </si>
  <si>
    <t xml:space="preserve"> Short term </t>
  </si>
  <si>
    <t xml:space="preserve">Mid-term </t>
  </si>
  <si>
    <t xml:space="preserve">Long term </t>
  </si>
  <si>
    <t xml:space="preserve">Liabilities</t>
  </si>
  <si>
    <t xml:space="preserve">Int Rate</t>
  </si>
  <si>
    <t xml:space="preserve">Months remaining</t>
  </si>
  <si>
    <t xml:space="preserve">Monthly payment</t>
  </si>
  <si>
    <t xml:space="preserve">Mortgage(s)</t>
  </si>
  <si>
    <t xml:space="preserve">Liquid </t>
  </si>
  <si>
    <t xml:space="preserve">Student Loan(s)</t>
  </si>
  <si>
    <t xml:space="preserve">Bank accounts</t>
  </si>
  <si>
    <t xml:space="preserve"> </t>
  </si>
  <si>
    <t xml:space="preserve">Credit Card(s)</t>
  </si>
  <si>
    <t xml:space="preserve">Savings Accounts</t>
  </si>
  <si>
    <t xml:space="preserve">Auto Loan(s)</t>
  </si>
  <si>
    <t xml:space="preserve">Money Market</t>
  </si>
  <si>
    <t xml:space="preserve">Personal Loans(s)</t>
  </si>
  <si>
    <t xml:space="preserve">Cash on hand</t>
  </si>
  <si>
    <t xml:space="preserve">Other Loan(s)</t>
  </si>
  <si>
    <t xml:space="preserve">   Total </t>
  </si>
  <si>
    <t xml:space="preserve">Total Liabilities</t>
  </si>
  <si>
    <t xml:space="preserve">Non-retirement </t>
  </si>
  <si>
    <t xml:space="preserve">Net Worth </t>
  </si>
  <si>
    <t xml:space="preserve">-</t>
  </si>
  <si>
    <t xml:space="preserve">=</t>
  </si>
  <si>
    <t xml:space="preserve">Fixed Income </t>
  </si>
  <si>
    <t xml:space="preserve">(Assets - Liabilities)</t>
  </si>
  <si>
    <t xml:space="preserve">Net Worth</t>
  </si>
  <si>
    <t xml:space="preserve">Stocks / Funds</t>
  </si>
  <si>
    <t xml:space="preserve">Real Estate</t>
  </si>
  <si>
    <t xml:space="preserve">Precious Metals</t>
  </si>
  <si>
    <t xml:space="preserve">Misc.</t>
  </si>
  <si>
    <t xml:space="preserve">    Total </t>
  </si>
  <si>
    <t xml:space="preserve">Emergency Fund</t>
  </si>
  <si>
    <t xml:space="preserve">Irregular expenses</t>
  </si>
  <si>
    <t xml:space="preserve">Retirement </t>
  </si>
  <si>
    <t xml:space="preserve">Other</t>
  </si>
  <si>
    <t xml:space="preserve">CDs</t>
  </si>
  <si>
    <t xml:space="preserve">Short term Total</t>
  </si>
  <si>
    <t xml:space="preserve">Income disruption </t>
  </si>
  <si>
    <t xml:space="preserve">Car savings</t>
  </si>
  <si>
    <t xml:space="preserve">   Total Retirement </t>
  </si>
  <si>
    <t xml:space="preserve">Mid term Total</t>
  </si>
  <si>
    <t xml:space="preserve">Use Assets</t>
  </si>
  <si>
    <t xml:space="preserve">Retirement</t>
  </si>
  <si>
    <t xml:space="preserve">House</t>
  </si>
  <si>
    <t xml:space="preserve">Education</t>
  </si>
  <si>
    <t xml:space="preserve">Vehicle 1</t>
  </si>
  <si>
    <t xml:space="preserve">Vehicle 2</t>
  </si>
  <si>
    <t xml:space="preserve">Other </t>
  </si>
  <si>
    <t xml:space="preserve">   Total Use Assets</t>
  </si>
  <si>
    <t xml:space="preserve">Total Investments</t>
  </si>
  <si>
    <t xml:space="preserve">Total Assets</t>
  </si>
  <si>
    <t xml:space="preserve">x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</si>
</sst>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(\$* #,##0.00_);_(\$* \(#,##0.00\);_(\$* \-??_);_(@_)"/>
    <numFmt numFmtId="166" formatCode="_(\$* #,##0_);_(\$* \(#,##0\);_(\$* \-??_);_(@_)"/>
    <numFmt numFmtId="167" formatCode="0%"/>
    <numFmt numFmtId="168" formatCode="0.0%"/>
    <numFmt numFmtId="169" formatCode="_(* #,##0.00_);_(* \(#,##0.00\);_(* \-??_);_(@_)"/>
    <numFmt numFmtId="170" formatCode="0.0"/>
    <numFmt numFmtId="171" formatCode="#,##0_);\(#,##0\)"/>
    <numFmt numFmtId="172" formatCode="\$#,##0_);&quot;($&quot;#,##0\)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8"/>
      <color rgb="FF000000"/>
      <name val="Calibri"/>
      <family val="2"/>
      <charset val="1"/>
    </font>
    <font>
      <b val="true"/>
      <u val="single"/>
      <sz val="14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i val="true"/>
      <sz val="8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ck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hair"/>
      <right/>
      <top/>
      <bottom style="thick"/>
      <diagonal/>
    </border>
    <border diagonalUp="false" diagonalDown="false">
      <left/>
      <right style="hair"/>
      <top style="thin"/>
      <bottom style="thick"/>
      <diagonal/>
    </border>
    <border diagonalUp="false" diagonalDown="false">
      <left/>
      <right style="hair"/>
      <top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ck"/>
      <diagonal/>
    </border>
    <border diagonalUp="false" diagonalDown="false">
      <left/>
      <right style="thin"/>
      <top style="thin"/>
      <bottom style="thick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9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0" fillId="0" borderId="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6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36"/>
  <sheetViews>
    <sheetView showFormulas="false" showGridLines="fals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N11" activeCellId="0" sqref="N11"/>
    </sheetView>
  </sheetViews>
  <sheetFormatPr defaultColWidth="8.921875" defaultRowHeight="14.5" zeroHeight="false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10.99"/>
    <col collapsed="false" customWidth="true" hidden="false" outlineLevel="0" max="3" min="3" style="0" width="0.82"/>
    <col collapsed="false" customWidth="true" hidden="false" outlineLevel="0" max="6" min="4" style="0" width="2.46"/>
    <col collapsed="false" customWidth="true" hidden="false" outlineLevel="0" max="7" min="7" style="0" width="1.27"/>
    <col collapsed="false" customWidth="true" hidden="false" outlineLevel="0" max="8" min="8" style="0" width="15.45"/>
    <col collapsed="false" customWidth="true" hidden="false" outlineLevel="0" max="9" min="9" style="0" width="9.63"/>
    <col collapsed="false" customWidth="true" hidden="false" outlineLevel="0" max="10" min="10" style="0" width="0.82"/>
    <col collapsed="false" customWidth="true" hidden="false" outlineLevel="0" max="11" min="11" style="0" width="5.81"/>
    <col collapsed="false" customWidth="true" hidden="false" outlineLevel="0" max="12" min="12" style="0" width="0.82"/>
    <col collapsed="false" customWidth="true" hidden="false" outlineLevel="0" max="13" min="13" style="0" width="9.18"/>
    <col collapsed="false" customWidth="true" hidden="false" outlineLevel="0" max="14" min="14" style="0" width="1.82"/>
    <col collapsed="false" customWidth="true" hidden="false" outlineLevel="0" max="15" min="15" style="0" width="10.09"/>
    <col collapsed="false" customWidth="true" hidden="false" outlineLevel="0" max="16" min="16" style="0" width="5.72"/>
    <col collapsed="false" customWidth="true" hidden="false" outlineLevel="0" max="17" min="17" style="0" width="10.63"/>
  </cols>
  <sheetData>
    <row r="1" customFormat="false" ht="23.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59.5" hidden="false" customHeight="false" outlineLevel="0" collapsed="false">
      <c r="A2" s="2" t="s">
        <v>1</v>
      </c>
      <c r="B2" s="3" t="s">
        <v>2</v>
      </c>
      <c r="C2" s="3"/>
      <c r="D2" s="4" t="s">
        <v>3</v>
      </c>
      <c r="E2" s="4" t="s">
        <v>4</v>
      </c>
      <c r="F2" s="4" t="s">
        <v>5</v>
      </c>
      <c r="G2" s="3"/>
      <c r="H2" s="3" t="s">
        <v>6</v>
      </c>
      <c r="I2" s="5" t="s">
        <v>2</v>
      </c>
      <c r="J2" s="3"/>
      <c r="K2" s="6" t="s">
        <v>7</v>
      </c>
      <c r="L2" s="7"/>
      <c r="M2" s="6" t="s">
        <v>8</v>
      </c>
      <c r="N2" s="6"/>
      <c r="O2" s="6" t="s">
        <v>9</v>
      </c>
      <c r="P2" s="6"/>
    </row>
    <row r="3" customFormat="false" ht="15" hidden="false" customHeight="false" outlineLevel="0" collapsed="false">
      <c r="A3" s="3"/>
      <c r="B3" s="3"/>
      <c r="C3" s="3"/>
      <c r="D3" s="3"/>
      <c r="E3" s="3"/>
      <c r="F3" s="3"/>
      <c r="G3" s="3"/>
      <c r="H3" s="0" t="s">
        <v>10</v>
      </c>
      <c r="I3" s="8" t="n">
        <v>0</v>
      </c>
      <c r="J3" s="9"/>
      <c r="K3" s="10"/>
      <c r="L3" s="11"/>
      <c r="M3" s="12" t="str">
        <f aca="false">IF(AND(I3&lt;&gt;"",K3&lt;&gt;"",O3&lt;&gt;""),(NPER(K3/12,O3,I3*-1,0,0)),"")</f>
        <v/>
      </c>
      <c r="N3" s="13"/>
      <c r="O3" s="14" t="n">
        <v>0</v>
      </c>
    </row>
    <row r="4" customFormat="false" ht="15" hidden="false" customHeight="false" outlineLevel="0" collapsed="false">
      <c r="A4" s="15" t="s">
        <v>11</v>
      </c>
      <c r="H4" s="0" t="s">
        <v>12</v>
      </c>
      <c r="I4" s="8" t="n">
        <v>0</v>
      </c>
      <c r="J4" s="9"/>
      <c r="K4" s="16"/>
      <c r="L4" s="11"/>
      <c r="M4" s="12" t="str">
        <f aca="false">IF(AND(I4&lt;&gt;"",K4&lt;&gt;"",O4&lt;&gt;""),(NPER(K4/12,O4,I4*-1,0,0)),"")</f>
        <v/>
      </c>
      <c r="N4" s="13"/>
      <c r="O4" s="14" t="n">
        <v>0</v>
      </c>
    </row>
    <row r="5" customFormat="false" ht="15" hidden="false" customHeight="false" outlineLevel="0" collapsed="false">
      <c r="A5" s="0" t="s">
        <v>13</v>
      </c>
      <c r="B5" s="8" t="n">
        <v>0</v>
      </c>
      <c r="C5" s="9"/>
      <c r="D5" s="17"/>
      <c r="E5" s="17"/>
      <c r="F5" s="17"/>
      <c r="G5" s="0" t="s">
        <v>14</v>
      </c>
      <c r="H5" s="0" t="s">
        <v>15</v>
      </c>
      <c r="I5" s="8" t="n">
        <v>0</v>
      </c>
      <c r="J5" s="9"/>
      <c r="K5" s="16"/>
      <c r="L5" s="11"/>
      <c r="M5" s="12" t="str">
        <f aca="false">IF(AND(I5&lt;&gt;"",K5&lt;&gt;"",O5&lt;&gt;""),(NPER(K5/12,O5,I5*-1,0,0)),"")</f>
        <v/>
      </c>
      <c r="N5" s="13"/>
      <c r="O5" s="14" t="n">
        <v>0</v>
      </c>
    </row>
    <row r="6" customFormat="false" ht="15" hidden="false" customHeight="false" outlineLevel="0" collapsed="false">
      <c r="A6" s="0" t="s">
        <v>16</v>
      </c>
      <c r="B6" s="8" t="n">
        <v>0</v>
      </c>
      <c r="C6" s="9"/>
      <c r="D6" s="17"/>
      <c r="E6" s="17"/>
      <c r="F6" s="17"/>
      <c r="H6" s="0" t="s">
        <v>17</v>
      </c>
      <c r="I6" s="8" t="n">
        <v>0</v>
      </c>
      <c r="J6" s="9"/>
      <c r="K6" s="16"/>
      <c r="L6" s="11"/>
      <c r="M6" s="12" t="str">
        <f aca="false">IF(AND(I6&lt;&gt;"",K6&lt;&gt;"",O6&lt;&gt;""),(NPER(K6/12,O6,I6*-1,0,0)),"")</f>
        <v/>
      </c>
      <c r="N6" s="13"/>
      <c r="O6" s="14" t="n">
        <v>0</v>
      </c>
    </row>
    <row r="7" customFormat="false" ht="15" hidden="false" customHeight="false" outlineLevel="0" collapsed="false">
      <c r="A7" s="0" t="s">
        <v>18</v>
      </c>
      <c r="B7" s="8" t="n">
        <v>0</v>
      </c>
      <c r="C7" s="9"/>
      <c r="D7" s="17"/>
      <c r="E7" s="17"/>
      <c r="F7" s="17"/>
      <c r="H7" s="0" t="s">
        <v>19</v>
      </c>
      <c r="I7" s="8" t="n">
        <v>0</v>
      </c>
      <c r="J7" s="9"/>
      <c r="K7" s="16"/>
      <c r="L7" s="11"/>
      <c r="M7" s="12" t="str">
        <f aca="false">IF(AND(I7&lt;&gt;"",K7&lt;&gt;"",O7&lt;&gt;""),(NPER(K7/12,O7,I7*-1,0,0)),"")</f>
        <v/>
      </c>
      <c r="N7" s="13"/>
      <c r="O7" s="14" t="n">
        <v>0</v>
      </c>
    </row>
    <row r="8" customFormat="false" ht="15" hidden="false" customHeight="false" outlineLevel="0" collapsed="false">
      <c r="A8" s="18" t="s">
        <v>20</v>
      </c>
      <c r="B8" s="19" t="n">
        <v>0</v>
      </c>
      <c r="C8" s="9"/>
      <c r="D8" s="17"/>
      <c r="E8" s="17"/>
      <c r="F8" s="17"/>
      <c r="H8" s="18" t="s">
        <v>21</v>
      </c>
      <c r="I8" s="19" t="n">
        <v>0</v>
      </c>
      <c r="J8" s="9"/>
      <c r="K8" s="16"/>
      <c r="L8" s="11"/>
      <c r="M8" s="12" t="str">
        <f aca="false">IF(AND(I8&lt;&gt;"",K8&lt;&gt;"",O8&lt;&gt;""),(NPER(K8/12,O8,I8*-1,0,0)),"")</f>
        <v/>
      </c>
      <c r="N8" s="13"/>
      <c r="O8" s="14" t="n">
        <v>0</v>
      </c>
    </row>
    <row r="9" customFormat="false" ht="15.5" hidden="false" customHeight="false" outlineLevel="0" collapsed="false">
      <c r="A9" s="15" t="s">
        <v>22</v>
      </c>
      <c r="B9" s="8" t="n">
        <f aca="false">SUM(B4:B8)</f>
        <v>0</v>
      </c>
      <c r="C9" s="9"/>
      <c r="D9" s="20"/>
      <c r="E9" s="20"/>
      <c r="F9" s="20"/>
      <c r="H9" s="15" t="s">
        <v>23</v>
      </c>
      <c r="I9" s="21" t="n">
        <f aca="false">SUM(I3:I8)</f>
        <v>0</v>
      </c>
      <c r="J9" s="9"/>
      <c r="K9" s="22"/>
      <c r="L9" s="22"/>
      <c r="O9" s="21" t="n">
        <f aca="false">SUM(O3:O8)</f>
        <v>0</v>
      </c>
    </row>
    <row r="11" customFormat="false" ht="15.5" hidden="false" customHeight="false" outlineLevel="0" collapsed="false">
      <c r="A11" s="15" t="s">
        <v>24</v>
      </c>
      <c r="H11" s="15" t="s">
        <v>25</v>
      </c>
      <c r="I11" s="23" t="n">
        <f aca="false">B35</f>
        <v>0</v>
      </c>
      <c r="J11" s="24"/>
      <c r="K11" s="25" t="s">
        <v>26</v>
      </c>
      <c r="M11" s="26" t="n">
        <f aca="false">I9</f>
        <v>0</v>
      </c>
      <c r="N11" s="0" t="s">
        <v>27</v>
      </c>
      <c r="O11" s="27" t="n">
        <f aca="false">+B35-I9</f>
        <v>0</v>
      </c>
    </row>
    <row r="12" customFormat="false" ht="15" hidden="false" customHeight="false" outlineLevel="0" collapsed="false">
      <c r="A12" s="0" t="s">
        <v>28</v>
      </c>
      <c r="B12" s="8" t="n">
        <v>0</v>
      </c>
      <c r="C12" s="9"/>
      <c r="D12" s="17"/>
      <c r="E12" s="17"/>
      <c r="F12" s="17"/>
      <c r="H12" s="28" t="s">
        <v>29</v>
      </c>
      <c r="I12" s="29" t="s">
        <v>1</v>
      </c>
      <c r="M12" s="29" t="s">
        <v>6</v>
      </c>
      <c r="O12" s="29" t="s">
        <v>30</v>
      </c>
    </row>
    <row r="13" customFormat="false" ht="15" hidden="false" customHeight="false" outlineLevel="0" collapsed="false">
      <c r="A13" s="0" t="s">
        <v>31</v>
      </c>
      <c r="B13" s="8" t="n">
        <v>0</v>
      </c>
      <c r="C13" s="9"/>
      <c r="D13" s="17"/>
      <c r="E13" s="17"/>
      <c r="F13" s="17"/>
    </row>
    <row r="14" customFormat="false" ht="15" hidden="false" customHeight="false" outlineLevel="0" collapsed="false">
      <c r="A14" s="0" t="s">
        <v>32</v>
      </c>
      <c r="B14" s="8" t="n">
        <v>0</v>
      </c>
      <c r="C14" s="9"/>
      <c r="D14" s="17"/>
      <c r="E14" s="17"/>
      <c r="F14" s="17"/>
      <c r="J14" s="15"/>
    </row>
    <row r="15" customFormat="false" ht="15" hidden="false" customHeight="false" outlineLevel="0" collapsed="false">
      <c r="A15" s="0" t="s">
        <v>33</v>
      </c>
      <c r="B15" s="8" t="n">
        <v>0</v>
      </c>
      <c r="C15" s="9"/>
      <c r="D15" s="17"/>
      <c r="E15" s="17"/>
      <c r="F15" s="17"/>
      <c r="M15" s="30"/>
    </row>
    <row r="16" customFormat="false" ht="15" hidden="false" customHeight="false" outlineLevel="0" collapsed="false">
      <c r="A16" s="18" t="s">
        <v>34</v>
      </c>
      <c r="B16" s="19" t="n">
        <v>0</v>
      </c>
      <c r="C16" s="9"/>
      <c r="D16" s="17"/>
      <c r="E16" s="17"/>
      <c r="F16" s="17"/>
      <c r="P16" s="24"/>
    </row>
    <row r="17" customFormat="false" ht="15.5" hidden="false" customHeight="false" outlineLevel="0" collapsed="false">
      <c r="A17" s="15" t="s">
        <v>35</v>
      </c>
      <c r="B17" s="8" t="n">
        <f aca="false">SUM(B12:B16)</f>
        <v>0</v>
      </c>
      <c r="C17" s="9"/>
      <c r="D17" s="20"/>
      <c r="E17" s="20"/>
      <c r="F17" s="20"/>
      <c r="H17" s="31" t="s">
        <v>36</v>
      </c>
      <c r="I17" s="32" t="n">
        <v>0</v>
      </c>
      <c r="P17" s="24"/>
    </row>
    <row r="18" customFormat="false" ht="14.5" hidden="false" customHeight="false" outlineLevel="0" collapsed="false">
      <c r="H18" s="33" t="s">
        <v>37</v>
      </c>
      <c r="I18" s="34" t="n">
        <v>0</v>
      </c>
      <c r="P18" s="24"/>
    </row>
    <row r="19" customFormat="false" ht="15" hidden="false" customHeight="false" outlineLevel="0" collapsed="false">
      <c r="A19" s="15" t="s">
        <v>38</v>
      </c>
      <c r="H19" s="35" t="s">
        <v>39</v>
      </c>
      <c r="I19" s="36" t="n">
        <v>0</v>
      </c>
    </row>
    <row r="20" customFormat="false" ht="15.5" hidden="false" customHeight="false" outlineLevel="0" collapsed="false">
      <c r="A20" s="0" t="s">
        <v>40</v>
      </c>
      <c r="B20" s="8" t="n">
        <v>0</v>
      </c>
      <c r="C20" s="9"/>
      <c r="D20" s="17"/>
      <c r="E20" s="17"/>
      <c r="F20" s="17"/>
      <c r="H20" s="37" t="s">
        <v>41</v>
      </c>
      <c r="I20" s="38" t="n">
        <f aca="false">SUMIF(D5:D8,"x",B5:B8)+SUMIF(D12:D16,"x",B12:B16)+SUMIF(D20:D24,"x",B20:B24)</f>
        <v>0</v>
      </c>
      <c r="N20" s="24"/>
      <c r="P20" s="24"/>
    </row>
    <row r="21" customFormat="false" ht="15" hidden="false" customHeight="false" outlineLevel="0" collapsed="false">
      <c r="A21" s="0" t="s">
        <v>31</v>
      </c>
      <c r="B21" s="8" t="n">
        <v>0</v>
      </c>
      <c r="C21" s="9"/>
      <c r="D21" s="17"/>
      <c r="E21" s="17"/>
      <c r="F21" s="17"/>
      <c r="H21" s="39"/>
      <c r="I21" s="40"/>
    </row>
    <row r="22" customFormat="false" ht="15" hidden="false" customHeight="false" outlineLevel="0" collapsed="false">
      <c r="A22" s="0" t="s">
        <v>32</v>
      </c>
      <c r="B22" s="8" t="n">
        <v>0</v>
      </c>
      <c r="C22" s="9"/>
      <c r="D22" s="17"/>
      <c r="E22" s="17"/>
      <c r="F22" s="17"/>
      <c r="H22" s="33" t="s">
        <v>42</v>
      </c>
      <c r="I22" s="38" t="n">
        <v>0</v>
      </c>
      <c r="N22" s="24"/>
    </row>
    <row r="23" customFormat="false" ht="15" hidden="false" customHeight="false" outlineLevel="0" collapsed="false">
      <c r="A23" s="0" t="s">
        <v>33</v>
      </c>
      <c r="B23" s="8" t="n">
        <v>0</v>
      </c>
      <c r="C23" s="9"/>
      <c r="D23" s="17"/>
      <c r="E23" s="17"/>
      <c r="F23" s="17"/>
      <c r="H23" s="33" t="s">
        <v>43</v>
      </c>
      <c r="I23" s="34" t="n">
        <v>0</v>
      </c>
      <c r="N23" s="24"/>
    </row>
    <row r="24" customFormat="false" ht="15" hidden="false" customHeight="false" outlineLevel="0" collapsed="false">
      <c r="A24" s="18" t="s">
        <v>34</v>
      </c>
      <c r="B24" s="19" t="n">
        <v>0</v>
      </c>
      <c r="C24" s="9"/>
      <c r="D24" s="17"/>
      <c r="E24" s="17"/>
      <c r="F24" s="17"/>
      <c r="H24" s="35" t="s">
        <v>39</v>
      </c>
      <c r="I24" s="36"/>
      <c r="N24" s="24"/>
    </row>
    <row r="25" customFormat="false" ht="15.5" hidden="false" customHeight="false" outlineLevel="0" collapsed="false">
      <c r="A25" s="15" t="s">
        <v>44</v>
      </c>
      <c r="B25" s="8" t="n">
        <f aca="false">SUM(B20:B24)</f>
        <v>0</v>
      </c>
      <c r="C25" s="9"/>
      <c r="D25" s="20"/>
      <c r="E25" s="20"/>
      <c r="F25" s="20"/>
      <c r="H25" s="37" t="s">
        <v>45</v>
      </c>
      <c r="I25" s="38" t="n">
        <f aca="false">SUMIF(E5:E8,"x",B5:B8)+SUMIF(E12:E16,"x",B12:B16)+SUMIF(E20:E24,"x",B20:B24)</f>
        <v>0</v>
      </c>
      <c r="M25" s="24"/>
    </row>
    <row r="26" customFormat="false" ht="14.5" hidden="false" customHeight="false" outlineLevel="0" collapsed="false">
      <c r="B26" s="24"/>
      <c r="C26" s="24"/>
      <c r="D26" s="24"/>
      <c r="E26" s="24"/>
      <c r="F26" s="24"/>
      <c r="H26" s="39"/>
      <c r="I26" s="40"/>
    </row>
    <row r="27" customFormat="false" ht="14.5" hidden="false" customHeight="false" outlineLevel="0" collapsed="false">
      <c r="A27" s="15" t="s">
        <v>46</v>
      </c>
      <c r="B27" s="24"/>
      <c r="C27" s="24"/>
      <c r="D27" s="24"/>
      <c r="E27" s="24"/>
      <c r="F27" s="24"/>
      <c r="H27" s="33" t="s">
        <v>47</v>
      </c>
      <c r="I27" s="38" t="n">
        <v>0</v>
      </c>
    </row>
    <row r="28" customFormat="false" ht="15" hidden="false" customHeight="false" outlineLevel="0" collapsed="false">
      <c r="A28" s="0" t="s">
        <v>48</v>
      </c>
      <c r="B28" s="8" t="n">
        <v>0</v>
      </c>
      <c r="C28" s="9"/>
      <c r="H28" s="33" t="s">
        <v>49</v>
      </c>
      <c r="I28" s="34" t="n">
        <v>0</v>
      </c>
    </row>
    <row r="29" customFormat="false" ht="15" hidden="false" customHeight="false" outlineLevel="0" collapsed="false">
      <c r="A29" s="0" t="s">
        <v>50</v>
      </c>
      <c r="B29" s="8" t="n">
        <v>0</v>
      </c>
      <c r="C29" s="9"/>
      <c r="D29" s="24"/>
      <c r="E29" s="24"/>
      <c r="F29" s="24"/>
      <c r="H29" s="35" t="s">
        <v>39</v>
      </c>
      <c r="I29" s="36" t="n">
        <v>0</v>
      </c>
    </row>
    <row r="30" customFormat="false" ht="15" hidden="false" customHeight="false" outlineLevel="0" collapsed="false">
      <c r="A30" s="0" t="s">
        <v>51</v>
      </c>
      <c r="B30" s="8" t="n">
        <v>0</v>
      </c>
      <c r="C30" s="9"/>
      <c r="D30" s="24"/>
      <c r="E30" s="24"/>
      <c r="F30" s="24"/>
      <c r="H30" s="37" t="s">
        <v>5</v>
      </c>
      <c r="I30" s="38" t="n">
        <f aca="false">SUMIF(F5:F8,"x",B5:B8)+SUMIF(F12:F16,"x",B12:B16)+SUMIF(F20:F24,"x",B20:B24)</f>
        <v>0</v>
      </c>
    </row>
    <row r="31" customFormat="false" ht="15" hidden="false" customHeight="false" outlineLevel="0" collapsed="false">
      <c r="A31" s="18" t="s">
        <v>52</v>
      </c>
      <c r="B31" s="19" t="n">
        <v>0</v>
      </c>
      <c r="C31" s="9"/>
      <c r="D31" s="24"/>
      <c r="E31" s="24"/>
      <c r="F31" s="24"/>
      <c r="G31" s="13"/>
      <c r="H31" s="39"/>
      <c r="I31" s="40"/>
    </row>
    <row r="32" customFormat="false" ht="15.5" hidden="false" customHeight="false" outlineLevel="0" collapsed="false">
      <c r="A32" s="15" t="s">
        <v>53</v>
      </c>
      <c r="B32" s="8" t="n">
        <f aca="false">SUM(B28:B31)</f>
        <v>0</v>
      </c>
      <c r="C32" s="9"/>
      <c r="D32" s="24"/>
      <c r="E32" s="24"/>
      <c r="F32" s="41"/>
      <c r="G32" s="13"/>
      <c r="H32" s="42" t="s">
        <v>54</v>
      </c>
      <c r="I32" s="43" t="n">
        <f aca="false">I30+I25+I20</f>
        <v>0</v>
      </c>
    </row>
    <row r="33" customFormat="false" ht="14.5" hidden="false" customHeight="false" outlineLevel="0" collapsed="false">
      <c r="B33" s="9"/>
      <c r="C33" s="9"/>
      <c r="D33" s="24"/>
      <c r="E33" s="24"/>
      <c r="F33" s="24"/>
    </row>
    <row r="34" customFormat="false" ht="15" hidden="false" customHeight="false" outlineLevel="0" collapsed="false">
      <c r="D34" s="24"/>
      <c r="E34" s="24"/>
      <c r="F34" s="24"/>
    </row>
    <row r="35" customFormat="false" ht="15" hidden="false" customHeight="false" outlineLevel="0" collapsed="false">
      <c r="A35" s="15" t="s">
        <v>55</v>
      </c>
      <c r="B35" s="44" t="n">
        <f aca="false">+B9+B17+B25+B28+B29+B30</f>
        <v>0</v>
      </c>
      <c r="C35" s="45"/>
    </row>
    <row r="36" customFormat="false" ht="14.5" hidden="false" customHeight="false" outlineLevel="0" collapsed="false">
      <c r="A36" s="0" t="s">
        <v>14</v>
      </c>
    </row>
  </sheetData>
  <mergeCells count="1">
    <mergeCell ref="A1:O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36"/>
  <sheetViews>
    <sheetView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" activeCellId="0" sqref="I11"/>
    </sheetView>
  </sheetViews>
  <sheetFormatPr defaultColWidth="8.921875" defaultRowHeight="14.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0" width="10.99"/>
    <col collapsed="false" customWidth="true" hidden="false" outlineLevel="0" max="3" min="3" style="0" width="0.82"/>
    <col collapsed="false" customWidth="true" hidden="false" outlineLevel="0" max="6" min="4" style="0" width="2.46"/>
    <col collapsed="false" customWidth="true" hidden="false" outlineLevel="0" max="7" min="7" style="0" width="1.27"/>
    <col collapsed="false" customWidth="true" hidden="false" outlineLevel="0" max="8" min="8" style="0" width="16.54"/>
    <col collapsed="false" customWidth="true" hidden="false" outlineLevel="0" max="9" min="9" style="0" width="10.36"/>
    <col collapsed="false" customWidth="true" hidden="false" outlineLevel="0" max="10" min="10" style="0" width="0.82"/>
    <col collapsed="false" customWidth="true" hidden="false" outlineLevel="0" max="11" min="11" style="0" width="5.81"/>
    <col collapsed="false" customWidth="true" hidden="false" outlineLevel="0" max="12" min="12" style="0" width="0.82"/>
    <col collapsed="false" customWidth="true" hidden="false" outlineLevel="0" max="13" min="13" style="0" width="9.18"/>
    <col collapsed="false" customWidth="true" hidden="false" outlineLevel="0" max="14" min="14" style="0" width="1.82"/>
    <col collapsed="false" customWidth="true" hidden="false" outlineLevel="0" max="15" min="15" style="0" width="10.36"/>
    <col collapsed="false" customWidth="true" hidden="false" outlineLevel="0" max="16" min="16" style="0" width="5.72"/>
    <col collapsed="false" customWidth="true" hidden="false" outlineLevel="0" max="17" min="17" style="0" width="10.63"/>
  </cols>
  <sheetData>
    <row r="1" customFormat="false" ht="23.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59.5" hidden="false" customHeight="false" outlineLevel="0" collapsed="false">
      <c r="A2" s="2" t="s">
        <v>1</v>
      </c>
      <c r="B2" s="3" t="s">
        <v>2</v>
      </c>
      <c r="C2" s="3"/>
      <c r="D2" s="4" t="s">
        <v>3</v>
      </c>
      <c r="E2" s="4" t="s">
        <v>4</v>
      </c>
      <c r="F2" s="4" t="s">
        <v>5</v>
      </c>
      <c r="G2" s="3"/>
      <c r="H2" s="3" t="s">
        <v>6</v>
      </c>
      <c r="I2" s="5" t="s">
        <v>2</v>
      </c>
      <c r="J2" s="3"/>
      <c r="K2" s="6" t="s">
        <v>7</v>
      </c>
      <c r="L2" s="7"/>
      <c r="M2" s="6" t="s">
        <v>8</v>
      </c>
      <c r="N2" s="6"/>
      <c r="O2" s="6" t="s">
        <v>9</v>
      </c>
      <c r="P2" s="6"/>
    </row>
    <row r="3" customFormat="false" ht="15" hidden="false" customHeight="false" outlineLevel="0" collapsed="false">
      <c r="A3" s="3"/>
      <c r="B3" s="3"/>
      <c r="C3" s="3"/>
      <c r="D3" s="3"/>
      <c r="E3" s="3"/>
      <c r="F3" s="3"/>
      <c r="G3" s="3"/>
      <c r="H3" s="0" t="s">
        <v>10</v>
      </c>
      <c r="I3" s="8" t="n">
        <v>225000</v>
      </c>
      <c r="J3" s="9"/>
      <c r="K3" s="10" t="n">
        <v>0.035</v>
      </c>
      <c r="L3" s="11"/>
      <c r="M3" s="12" t="n">
        <f aca="false">IF(AND(I3&lt;&gt;"",K3&lt;&gt;"",O3&lt;&gt;""),(NPER(K3/12,O3,I3*-1,0,0)),"")</f>
        <v>300.001290531014</v>
      </c>
      <c r="N3" s="13"/>
      <c r="O3" s="14" t="n">
        <v>1126.4</v>
      </c>
    </row>
    <row r="4" customFormat="false" ht="15" hidden="false" customHeight="false" outlineLevel="0" collapsed="false">
      <c r="A4" s="15" t="s">
        <v>11</v>
      </c>
      <c r="H4" s="0" t="s">
        <v>12</v>
      </c>
      <c r="I4" s="8" t="n">
        <v>30000</v>
      </c>
      <c r="J4" s="9"/>
      <c r="K4" s="16" t="n">
        <v>0.08</v>
      </c>
      <c r="L4" s="11"/>
      <c r="M4" s="12" t="n">
        <f aca="false">IF(AND(I4&lt;&gt;"",K4&lt;&gt;"",O4&lt;&gt;""),(NPER(K4/12,O4,I4*-1,0,0)),"")</f>
        <v>144.02658947982</v>
      </c>
      <c r="N4" s="13"/>
      <c r="O4" s="14" t="n">
        <v>324.7</v>
      </c>
    </row>
    <row r="5" customFormat="false" ht="15" hidden="false" customHeight="false" outlineLevel="0" collapsed="false">
      <c r="A5" s="0" t="s">
        <v>13</v>
      </c>
      <c r="B5" s="8" t="n">
        <v>3000</v>
      </c>
      <c r="C5" s="9"/>
      <c r="D5" s="17" t="s">
        <v>56</v>
      </c>
      <c r="E5" s="17"/>
      <c r="F5" s="17"/>
      <c r="G5" s="0" t="s">
        <v>14</v>
      </c>
      <c r="H5" s="0" t="s">
        <v>15</v>
      </c>
      <c r="I5" s="8" t="n">
        <v>6400</v>
      </c>
      <c r="J5" s="9"/>
      <c r="K5" s="16" t="n">
        <v>0.18</v>
      </c>
      <c r="L5" s="11"/>
      <c r="M5" s="12" t="n">
        <f aca="false">IF(AND(I5&lt;&gt;"",K5&lt;&gt;"",O5&lt;&gt;""),(NPER(K5/12,O5,I5*-1,0,0)),"")</f>
        <v>61.543057303611</v>
      </c>
      <c r="N5" s="13"/>
      <c r="O5" s="14" t="n">
        <f aca="false">0.025*I5</f>
        <v>160</v>
      </c>
    </row>
    <row r="6" customFormat="false" ht="15" hidden="false" customHeight="false" outlineLevel="0" collapsed="false">
      <c r="A6" s="0" t="s">
        <v>16</v>
      </c>
      <c r="B6" s="8" t="n">
        <v>5000</v>
      </c>
      <c r="C6" s="9"/>
      <c r="D6" s="17"/>
      <c r="E6" s="17" t="s">
        <v>56</v>
      </c>
      <c r="F6" s="17"/>
      <c r="H6" s="0" t="s">
        <v>17</v>
      </c>
      <c r="I6" s="8" t="n">
        <v>15000</v>
      </c>
      <c r="J6" s="9"/>
      <c r="K6" s="16" t="n">
        <v>0.05</v>
      </c>
      <c r="L6" s="11"/>
      <c r="M6" s="12" t="n">
        <f aca="false">IF(AND(I6&lt;&gt;"",K6&lt;&gt;"",O6&lt;&gt;""),(NPER(K6/12,O6,I6*-1,0,0)),"")</f>
        <v>38.0039702537957</v>
      </c>
      <c r="N6" s="13"/>
      <c r="O6" s="14" t="n">
        <v>427.59</v>
      </c>
    </row>
    <row r="7" customFormat="false" ht="15" hidden="false" customHeight="false" outlineLevel="0" collapsed="false">
      <c r="A7" s="0" t="s">
        <v>18</v>
      </c>
      <c r="B7" s="8" t="n">
        <v>0</v>
      </c>
      <c r="C7" s="9"/>
      <c r="D7" s="17"/>
      <c r="E7" s="17"/>
      <c r="F7" s="17"/>
      <c r="H7" s="0" t="s">
        <v>19</v>
      </c>
      <c r="I7" s="8" t="n">
        <v>0</v>
      </c>
      <c r="J7" s="9"/>
      <c r="K7" s="16"/>
      <c r="L7" s="11"/>
      <c r="M7" s="12" t="str">
        <f aca="false">IF(AND(I7&lt;&gt;"",K7&lt;&gt;"",O7&lt;&gt;""),(NPER(K7/12,O7,I7*-1,0,0)),"")</f>
        <v/>
      </c>
      <c r="N7" s="13"/>
      <c r="O7" s="14" t="n">
        <v>0</v>
      </c>
    </row>
    <row r="8" customFormat="false" ht="15" hidden="false" customHeight="false" outlineLevel="0" collapsed="false">
      <c r="A8" s="18" t="s">
        <v>20</v>
      </c>
      <c r="B8" s="19" t="n">
        <v>1000</v>
      </c>
      <c r="C8" s="9"/>
      <c r="D8" s="17" t="s">
        <v>56</v>
      </c>
      <c r="E8" s="17"/>
      <c r="F8" s="17"/>
      <c r="H8" s="18" t="s">
        <v>21</v>
      </c>
      <c r="I8" s="19" t="n">
        <v>0</v>
      </c>
      <c r="J8" s="9"/>
      <c r="K8" s="16"/>
      <c r="L8" s="11"/>
      <c r="M8" s="12" t="str">
        <f aca="false">IF(AND(I8&lt;&gt;"",K8&lt;&gt;"",O8&lt;&gt;""),(NPER(K8/12,O8,I8*-1,0,0)),"")</f>
        <v/>
      </c>
      <c r="N8" s="13"/>
      <c r="O8" s="14" t="n">
        <v>0</v>
      </c>
    </row>
    <row r="9" customFormat="false" ht="15.5" hidden="false" customHeight="false" outlineLevel="0" collapsed="false">
      <c r="A9" s="15" t="s">
        <v>22</v>
      </c>
      <c r="B9" s="8" t="n">
        <f aca="false">SUM(B4:B8)</f>
        <v>9000</v>
      </c>
      <c r="C9" s="9"/>
      <c r="D9" s="20"/>
      <c r="E9" s="20"/>
      <c r="F9" s="20"/>
      <c r="H9" s="15" t="s">
        <v>23</v>
      </c>
      <c r="I9" s="21" t="n">
        <f aca="false">SUM(I3:I8)</f>
        <v>276400</v>
      </c>
      <c r="J9" s="9"/>
      <c r="K9" s="22"/>
      <c r="L9" s="22"/>
      <c r="O9" s="21" t="n">
        <f aca="false">SUM(O3:O8)</f>
        <v>2038.69</v>
      </c>
    </row>
    <row r="11" customFormat="false" ht="15.5" hidden="false" customHeight="false" outlineLevel="0" collapsed="false">
      <c r="A11" s="15" t="s">
        <v>24</v>
      </c>
      <c r="H11" s="46" t="s">
        <v>25</v>
      </c>
      <c r="I11" s="47" t="n">
        <f aca="false">B35</f>
        <v>494000</v>
      </c>
      <c r="J11" s="24"/>
      <c r="K11" s="25" t="s">
        <v>26</v>
      </c>
      <c r="M11" s="26" t="n">
        <f aca="false">I9</f>
        <v>276400</v>
      </c>
      <c r="N11" s="0" t="s">
        <v>27</v>
      </c>
      <c r="O11" s="27" t="n">
        <f aca="false">+B35-I9</f>
        <v>217600</v>
      </c>
    </row>
    <row r="12" customFormat="false" ht="15" hidden="false" customHeight="false" outlineLevel="0" collapsed="false">
      <c r="A12" s="0" t="s">
        <v>28</v>
      </c>
      <c r="B12" s="8" t="n">
        <v>10000</v>
      </c>
      <c r="C12" s="9"/>
      <c r="D12" s="17"/>
      <c r="E12" s="17"/>
      <c r="F12" s="17" t="s">
        <v>56</v>
      </c>
      <c r="H12" s="28" t="s">
        <v>29</v>
      </c>
      <c r="I12" s="29" t="s">
        <v>1</v>
      </c>
      <c r="M12" s="29" t="s">
        <v>6</v>
      </c>
      <c r="O12" s="29" t="s">
        <v>30</v>
      </c>
    </row>
    <row r="13" customFormat="false" ht="15" hidden="false" customHeight="false" outlineLevel="0" collapsed="false">
      <c r="A13" s="0" t="s">
        <v>31</v>
      </c>
      <c r="B13" s="8" t="n">
        <v>20000</v>
      </c>
      <c r="C13" s="9"/>
      <c r="D13" s="17"/>
      <c r="E13" s="17" t="s">
        <v>56</v>
      </c>
      <c r="F13" s="17"/>
    </row>
    <row r="14" customFormat="false" ht="15" hidden="false" customHeight="false" outlineLevel="0" collapsed="false">
      <c r="A14" s="0" t="s">
        <v>32</v>
      </c>
      <c r="B14" s="8" t="n">
        <v>0</v>
      </c>
      <c r="C14" s="9"/>
      <c r="D14" s="17"/>
      <c r="E14" s="17"/>
      <c r="F14" s="17"/>
      <c r="J14" s="15"/>
    </row>
    <row r="15" customFormat="false" ht="15" hidden="false" customHeight="false" outlineLevel="0" collapsed="false">
      <c r="A15" s="0" t="s">
        <v>33</v>
      </c>
      <c r="B15" s="8" t="n">
        <v>5000</v>
      </c>
      <c r="C15" s="9"/>
      <c r="D15" s="17"/>
      <c r="E15" s="17"/>
      <c r="F15" s="17" t="s">
        <v>56</v>
      </c>
      <c r="M15" s="30"/>
    </row>
    <row r="16" customFormat="false" ht="15" hidden="false" customHeight="false" outlineLevel="0" collapsed="false">
      <c r="A16" s="18" t="s">
        <v>34</v>
      </c>
      <c r="B16" s="19" t="n">
        <v>0</v>
      </c>
      <c r="C16" s="9"/>
      <c r="D16" s="17"/>
      <c r="E16" s="17"/>
      <c r="F16" s="17"/>
      <c r="P16" s="24"/>
    </row>
    <row r="17" customFormat="false" ht="15.5" hidden="false" customHeight="false" outlineLevel="0" collapsed="false">
      <c r="A17" s="15" t="s">
        <v>35</v>
      </c>
      <c r="B17" s="8" t="n">
        <f aca="false">SUM(B12:B16)</f>
        <v>35000</v>
      </c>
      <c r="C17" s="9"/>
      <c r="D17" s="20"/>
      <c r="E17" s="20"/>
      <c r="F17" s="20"/>
      <c r="H17" s="48" t="s">
        <v>36</v>
      </c>
      <c r="I17" s="49" t="n">
        <v>2000</v>
      </c>
      <c r="P17" s="24"/>
    </row>
    <row r="18" customFormat="false" ht="14.5" hidden="false" customHeight="false" outlineLevel="0" collapsed="false">
      <c r="H18" s="50" t="s">
        <v>37</v>
      </c>
      <c r="I18" s="49" t="n">
        <v>2000</v>
      </c>
      <c r="P18" s="24"/>
    </row>
    <row r="19" customFormat="false" ht="15" hidden="false" customHeight="false" outlineLevel="0" collapsed="false">
      <c r="A19" s="15" t="s">
        <v>38</v>
      </c>
      <c r="H19" s="51" t="s">
        <v>39</v>
      </c>
      <c r="I19" s="52" t="n">
        <v>0</v>
      </c>
    </row>
    <row r="20" customFormat="false" ht="15.5" hidden="false" customHeight="false" outlineLevel="0" collapsed="false">
      <c r="A20" s="0" t="s">
        <v>40</v>
      </c>
      <c r="B20" s="8" t="n">
        <v>0</v>
      </c>
      <c r="C20" s="9"/>
      <c r="D20" s="17"/>
      <c r="E20" s="17"/>
      <c r="F20" s="17"/>
      <c r="H20" s="53" t="s">
        <v>41</v>
      </c>
      <c r="I20" s="54" t="n">
        <f aca="false">SUMIF(D5:D8,"x",B5:B8)+SUMIF(D12:D16,"x",B12:B16)+SUMIF(D20:D24,"x",B20:B24)</f>
        <v>4000</v>
      </c>
      <c r="N20" s="24"/>
      <c r="P20" s="24"/>
    </row>
    <row r="21" customFormat="false" ht="15" hidden="false" customHeight="false" outlineLevel="0" collapsed="false">
      <c r="A21" s="0" t="s">
        <v>31</v>
      </c>
      <c r="B21" s="8" t="n">
        <v>130000</v>
      </c>
      <c r="C21" s="9"/>
      <c r="D21" s="17"/>
      <c r="E21" s="17"/>
      <c r="F21" s="17" t="s">
        <v>56</v>
      </c>
      <c r="H21" s="13"/>
      <c r="I21" s="13"/>
    </row>
    <row r="22" customFormat="false" ht="15" hidden="false" customHeight="false" outlineLevel="0" collapsed="false">
      <c r="A22" s="0" t="s">
        <v>32</v>
      </c>
      <c r="B22" s="8" t="n">
        <v>0</v>
      </c>
      <c r="C22" s="9"/>
      <c r="D22" s="17"/>
      <c r="E22" s="17"/>
      <c r="F22" s="17"/>
      <c r="H22" s="48" t="s">
        <v>42</v>
      </c>
      <c r="I22" s="49" t="n">
        <v>20000</v>
      </c>
      <c r="N22" s="24"/>
    </row>
    <row r="23" customFormat="false" ht="15" hidden="false" customHeight="false" outlineLevel="0" collapsed="false">
      <c r="A23" s="0" t="s">
        <v>33</v>
      </c>
      <c r="B23" s="8" t="n">
        <v>0</v>
      </c>
      <c r="C23" s="9"/>
      <c r="D23" s="17"/>
      <c r="E23" s="17"/>
      <c r="F23" s="17"/>
      <c r="H23" s="50" t="s">
        <v>43</v>
      </c>
      <c r="I23" s="49" t="n">
        <v>5000</v>
      </c>
      <c r="N23" s="24"/>
    </row>
    <row r="24" customFormat="false" ht="15" hidden="false" customHeight="false" outlineLevel="0" collapsed="false">
      <c r="A24" s="18" t="s">
        <v>34</v>
      </c>
      <c r="B24" s="19" t="n">
        <v>0</v>
      </c>
      <c r="C24" s="9"/>
      <c r="D24" s="17"/>
      <c r="E24" s="17"/>
      <c r="F24" s="17"/>
      <c r="H24" s="51" t="s">
        <v>39</v>
      </c>
      <c r="I24" s="52"/>
      <c r="N24" s="24"/>
    </row>
    <row r="25" customFormat="false" ht="15.5" hidden="false" customHeight="false" outlineLevel="0" collapsed="false">
      <c r="A25" s="15" t="s">
        <v>44</v>
      </c>
      <c r="B25" s="8" t="n">
        <f aca="false">SUM(B20:B24)</f>
        <v>130000</v>
      </c>
      <c r="C25" s="9"/>
      <c r="D25" s="20"/>
      <c r="E25" s="20"/>
      <c r="F25" s="20"/>
      <c r="H25" s="53" t="s">
        <v>45</v>
      </c>
      <c r="I25" s="54" t="n">
        <f aca="false">SUMIF(E5:E8,"x",B5:B8)+SUMIF(E12:E16,"x",B12:B16)+SUMIF(E20:E24,"x",B20:B24)</f>
        <v>25000</v>
      </c>
      <c r="M25" s="24"/>
    </row>
    <row r="26" customFormat="false" ht="14.5" hidden="false" customHeight="false" outlineLevel="0" collapsed="false">
      <c r="B26" s="24"/>
      <c r="C26" s="24"/>
      <c r="D26" s="24"/>
      <c r="E26" s="24"/>
      <c r="F26" s="24"/>
      <c r="H26" s="13"/>
      <c r="I26" s="13"/>
    </row>
    <row r="27" customFormat="false" ht="14.5" hidden="false" customHeight="false" outlineLevel="0" collapsed="false">
      <c r="A27" s="15" t="s">
        <v>46</v>
      </c>
      <c r="B27" s="24"/>
      <c r="C27" s="24"/>
      <c r="D27" s="24"/>
      <c r="E27" s="24"/>
      <c r="F27" s="24"/>
      <c r="H27" s="48" t="s">
        <v>47</v>
      </c>
      <c r="I27" s="49" t="n">
        <v>130000</v>
      </c>
    </row>
    <row r="28" customFormat="false" ht="15" hidden="false" customHeight="false" outlineLevel="0" collapsed="false">
      <c r="A28" s="0" t="s">
        <v>48</v>
      </c>
      <c r="B28" s="8" t="n">
        <v>275000</v>
      </c>
      <c r="C28" s="9"/>
      <c r="H28" s="50" t="s">
        <v>49</v>
      </c>
      <c r="I28" s="49" t="n">
        <v>15000</v>
      </c>
    </row>
    <row r="29" customFormat="false" ht="15" hidden="false" customHeight="false" outlineLevel="0" collapsed="false">
      <c r="A29" s="0" t="s">
        <v>50</v>
      </c>
      <c r="B29" s="8" t="n">
        <v>30000</v>
      </c>
      <c r="C29" s="9"/>
      <c r="D29" s="24"/>
      <c r="E29" s="24"/>
      <c r="F29" s="24"/>
      <c r="H29" s="51" t="s">
        <v>39</v>
      </c>
      <c r="I29" s="52" t="n">
        <v>0</v>
      </c>
    </row>
    <row r="30" customFormat="false" ht="15" hidden="false" customHeight="false" outlineLevel="0" collapsed="false">
      <c r="A30" s="0" t="s">
        <v>51</v>
      </c>
      <c r="B30" s="8" t="n">
        <v>15000</v>
      </c>
      <c r="C30" s="9"/>
      <c r="D30" s="24"/>
      <c r="E30" s="24"/>
      <c r="F30" s="24"/>
      <c r="H30" s="53" t="s">
        <v>5</v>
      </c>
      <c r="I30" s="54" t="n">
        <f aca="false">SUMIF(F5:F8,"x",B5:B8)+SUMIF(F12:F16,"x",B12:B16)+SUMIF(F20:F24,"x",B20:B24)</f>
        <v>145000</v>
      </c>
    </row>
    <row r="31" customFormat="false" ht="15" hidden="false" customHeight="false" outlineLevel="0" collapsed="false">
      <c r="A31" s="18" t="s">
        <v>52</v>
      </c>
      <c r="B31" s="19" t="n">
        <v>25000</v>
      </c>
      <c r="C31" s="9"/>
      <c r="D31" s="24"/>
      <c r="E31" s="24"/>
      <c r="F31" s="24"/>
      <c r="G31" s="13"/>
      <c r="H31" s="13"/>
      <c r="I31" s="13"/>
    </row>
    <row r="32" customFormat="false" ht="15.5" hidden="false" customHeight="false" outlineLevel="0" collapsed="false">
      <c r="A32" s="15" t="s">
        <v>53</v>
      </c>
      <c r="B32" s="8" t="n">
        <f aca="false">SUM(B28:B31)</f>
        <v>345000</v>
      </c>
      <c r="C32" s="9"/>
      <c r="D32" s="24"/>
      <c r="E32" s="24"/>
      <c r="F32" s="41"/>
      <c r="G32" s="13"/>
      <c r="H32" s="55" t="s">
        <v>54</v>
      </c>
      <c r="I32" s="56" t="n">
        <f aca="false">I30+I25+I20</f>
        <v>174000</v>
      </c>
    </row>
    <row r="33" customFormat="false" ht="14.5" hidden="false" customHeight="false" outlineLevel="0" collapsed="false">
      <c r="B33" s="9"/>
      <c r="C33" s="9"/>
      <c r="D33" s="24"/>
      <c r="E33" s="24"/>
      <c r="F33" s="24"/>
    </row>
    <row r="34" customFormat="false" ht="15" hidden="false" customHeight="false" outlineLevel="0" collapsed="false">
      <c r="D34" s="24"/>
      <c r="E34" s="24"/>
      <c r="F34" s="24"/>
    </row>
    <row r="35" customFormat="false" ht="15" hidden="false" customHeight="false" outlineLevel="0" collapsed="false">
      <c r="A35" s="15" t="s">
        <v>55</v>
      </c>
      <c r="B35" s="44" t="n">
        <f aca="false">+B9+B17+B25+B28+B29+B30</f>
        <v>494000</v>
      </c>
      <c r="C35" s="45"/>
    </row>
    <row r="36" customFormat="false" ht="14.5" hidden="false" customHeight="false" outlineLevel="0" collapsed="false">
      <c r="A36" s="0" t="s">
        <v>14</v>
      </c>
    </row>
  </sheetData>
  <mergeCells count="1">
    <mergeCell ref="A1:O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LibreOffice/7.0.4.2$Linux_X86_64 LibreOffice_project/00$Build-2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2020-06-22T22:59:55Z</dcterms:created>
  <dc:creator>Jim Newheiser</dc:creator>
  <dc:description/>
  <dc:language>en-US</dc:language>
  <cp:lastModifiedBy>Tom Wells</cp:lastModifiedBy>
  <cp:lastPrinted>2020-12-18T20:08:37Z</cp:lastPrinted>
  <dcterms:modified xsi:type="dcterms:W3CDTF">2020-12-18T20:08:55Z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